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obs\"/>
    </mc:Choice>
  </mc:AlternateContent>
  <bookViews>
    <workbookView xWindow="0" yWindow="0" windowWidth="9180" windowHeight="7650"/>
  </bookViews>
  <sheets>
    <sheet name="Assignment 6" sheetId="1" r:id="rId1"/>
  </sheets>
  <calcPr calcId="152511"/>
</workbook>
</file>

<file path=xl/calcChain.xml><?xml version="1.0" encoding="utf-8"?>
<calcChain xmlns="http://schemas.openxmlformats.org/spreadsheetml/2006/main">
  <c r="G132" i="1" l="1"/>
  <c r="F130" i="1"/>
  <c r="B91" i="1"/>
  <c r="A91" i="1"/>
  <c r="D90" i="1"/>
  <c r="F90" i="1" s="1"/>
  <c r="C90" i="1"/>
  <c r="E90" i="1" s="1"/>
  <c r="D89" i="1"/>
  <c r="F89" i="1" s="1"/>
  <c r="C89" i="1"/>
  <c r="E89" i="1" s="1"/>
  <c r="D88" i="1"/>
  <c r="F88" i="1" s="1"/>
  <c r="C88" i="1"/>
  <c r="E88" i="1" s="1"/>
  <c r="D87" i="1"/>
  <c r="F87" i="1" s="1"/>
  <c r="C87" i="1"/>
  <c r="E87" i="1" s="1"/>
  <c r="D86" i="1"/>
  <c r="F86" i="1" s="1"/>
  <c r="C86" i="1"/>
  <c r="E86" i="1" s="1"/>
  <c r="D85" i="1"/>
  <c r="F85" i="1" s="1"/>
  <c r="C85" i="1"/>
  <c r="E85" i="1" s="1"/>
  <c r="D84" i="1"/>
  <c r="F84" i="1" s="1"/>
  <c r="C84" i="1"/>
  <c r="E84" i="1" s="1"/>
  <c r="D83" i="1"/>
  <c r="F83" i="1" s="1"/>
  <c r="C83" i="1"/>
  <c r="E83" i="1" s="1"/>
  <c r="D82" i="1"/>
  <c r="F82" i="1" s="1"/>
  <c r="C82" i="1"/>
  <c r="E82" i="1" s="1"/>
  <c r="D81" i="1"/>
  <c r="F81" i="1" s="1"/>
  <c r="C81" i="1"/>
  <c r="E81" i="1" s="1"/>
  <c r="D80" i="1"/>
  <c r="F80" i="1" s="1"/>
  <c r="C80" i="1"/>
  <c r="E80" i="1" s="1"/>
  <c r="D79" i="1"/>
  <c r="F79" i="1" s="1"/>
  <c r="C79" i="1"/>
  <c r="E79" i="1" s="1"/>
  <c r="C60" i="1"/>
  <c r="C59" i="1"/>
  <c r="H58" i="1"/>
  <c r="H57" i="1"/>
  <c r="F55" i="1"/>
  <c r="F44" i="1"/>
  <c r="F45" i="1"/>
  <c r="F46" i="1"/>
  <c r="F47" i="1"/>
  <c r="F48" i="1"/>
  <c r="F49" i="1"/>
  <c r="F50" i="1"/>
  <c r="F51" i="1"/>
  <c r="F52" i="1"/>
  <c r="F53" i="1"/>
  <c r="F54" i="1"/>
  <c r="F43" i="1"/>
  <c r="E54" i="1"/>
  <c r="E44" i="1"/>
  <c r="E45" i="1"/>
  <c r="E46" i="1"/>
  <c r="E47" i="1"/>
  <c r="E48" i="1"/>
  <c r="E49" i="1"/>
  <c r="E50" i="1"/>
  <c r="E51" i="1"/>
  <c r="E52" i="1"/>
  <c r="E53" i="1"/>
  <c r="E43" i="1"/>
  <c r="D54" i="1"/>
  <c r="D53" i="1"/>
  <c r="D52" i="1"/>
  <c r="D51" i="1"/>
  <c r="D50" i="1"/>
  <c r="D49" i="1"/>
  <c r="D48" i="1"/>
  <c r="D47" i="1"/>
  <c r="D46" i="1"/>
  <c r="D45" i="1"/>
  <c r="D44" i="1"/>
  <c r="D43" i="1"/>
  <c r="C44" i="1"/>
  <c r="C45" i="1"/>
  <c r="C46" i="1"/>
  <c r="C47" i="1"/>
  <c r="C48" i="1"/>
  <c r="C49" i="1"/>
  <c r="C50" i="1"/>
  <c r="C51" i="1"/>
  <c r="C52" i="1"/>
  <c r="C53" i="1"/>
  <c r="C54" i="1"/>
  <c r="C43" i="1"/>
  <c r="B55" i="1"/>
  <c r="A55" i="1"/>
  <c r="E25" i="1"/>
  <c r="E26" i="1"/>
  <c r="E27" i="1"/>
  <c r="E28" i="1"/>
  <c r="E29" i="1"/>
  <c r="E30" i="1"/>
  <c r="E31" i="1"/>
  <c r="E32" i="1"/>
  <c r="E33" i="1"/>
  <c r="E34" i="1"/>
  <c r="E35" i="1"/>
  <c r="E24" i="1"/>
  <c r="D25" i="1"/>
  <c r="D26" i="1"/>
  <c r="D27" i="1"/>
  <c r="D28" i="1"/>
  <c r="D29" i="1"/>
  <c r="D30" i="1"/>
  <c r="D31" i="1"/>
  <c r="D32" i="1"/>
  <c r="D33" i="1"/>
  <c r="D34" i="1"/>
  <c r="D35" i="1"/>
  <c r="D24" i="1"/>
  <c r="C25" i="1"/>
  <c r="C26" i="1"/>
  <c r="C27" i="1"/>
  <c r="C28" i="1"/>
  <c r="C29" i="1"/>
  <c r="C30" i="1"/>
  <c r="C31" i="1"/>
  <c r="C32" i="1"/>
  <c r="C33" i="1"/>
  <c r="C34" i="1"/>
  <c r="C35" i="1"/>
  <c r="C24" i="1"/>
  <c r="B36" i="1"/>
  <c r="A36" i="1"/>
  <c r="E91" i="1" l="1"/>
  <c r="F91" i="1"/>
  <c r="E55" i="1"/>
  <c r="D36" i="1"/>
  <c r="C36" i="1"/>
  <c r="E36" i="1"/>
</calcChain>
</file>

<file path=xl/sharedStrings.xml><?xml version="1.0" encoding="utf-8"?>
<sst xmlns="http://schemas.openxmlformats.org/spreadsheetml/2006/main" count="52" uniqueCount="44">
  <si>
    <t>Quantitative Methods 1</t>
  </si>
  <si>
    <t>Assignment 6</t>
  </si>
  <si>
    <t>The owner of Maumee Motors wants to study the relationship between the age of a car and its selling price. Listed below is a random sample of 12 used cars sold at Maumee Motors during the last year.</t>
  </si>
  <si>
    <t>2. Draw a scatter diagram.</t>
  </si>
  <si>
    <t>3. Determine the regression equation.</t>
  </si>
  <si>
    <t>4. Estimate the selling price of a 10-year-old car.</t>
  </si>
  <si>
    <t>5. Interpret the regression equation.</t>
  </si>
  <si>
    <t>1. Determine the coefficient of correlation.</t>
  </si>
  <si>
    <t>2. Determine the coefficient of determination.</t>
  </si>
  <si>
    <t>3. Interpret these statistical measures. Does it surprise you that the relationship is inverse?</t>
  </si>
  <si>
    <t>a. How many cities were in the sample?</t>
  </si>
  <si>
    <t>b. Determine the standard error of estimate.</t>
  </si>
  <si>
    <t>c. Determine the coefficient of determination.</t>
  </si>
  <si>
    <t>d. Determine the coefficient of correlation.</t>
  </si>
  <si>
    <t>Refer to Question 1. Determine the standard error of estimate.</t>
  </si>
  <si>
    <t>Question 1:</t>
  </si>
  <si>
    <t>Question 3:</t>
  </si>
  <si>
    <t>Question 2:</t>
  </si>
  <si>
    <t>Question 4:</t>
  </si>
  <si>
    <t>X</t>
  </si>
  <si>
    <t>Y</t>
  </si>
  <si>
    <t>X-Squared</t>
  </si>
  <si>
    <t>Y-squared</t>
  </si>
  <si>
    <t>XY</t>
  </si>
  <si>
    <r>
      <t>1. If we want to estimate selling price based on the age of the car, which variable is the dependent variable and which is the independent variable?</t>
    </r>
    <r>
      <rPr>
        <b/>
        <sz val="10"/>
        <rFont val="Century Gothic"/>
        <family val="2"/>
      </rPr>
      <t xml:space="preserve"> = Dependent Variable is selling proce and Independent variable is Age</t>
    </r>
  </si>
  <si>
    <t>Y = -0.4788x + 11.177</t>
  </si>
  <si>
    <t>For a 10 year old car, Y = -0.4788*10 + 11.177 = 6.389*1000 = $6,389</t>
  </si>
  <si>
    <t>A unit increase in the age of a car usually decreases the price of the car by 0.4788 or approximately 47.88%</t>
  </si>
  <si>
    <t xml:space="preserve">Mean y = 82.9/12 = </t>
  </si>
  <si>
    <t>Mean x = 107/12 =</t>
  </si>
  <si>
    <t>Xi-mean</t>
  </si>
  <si>
    <t>Yi-mean</t>
  </si>
  <si>
    <t>(Xi-mean)^2</t>
  </si>
  <si>
    <t>(Yi-mean)^2</t>
  </si>
  <si>
    <t>Stardard deviation of X = sqrt(54.91667/11)</t>
  </si>
  <si>
    <t>Stardard deviation of Y = sqrt(42.58917/11)</t>
  </si>
  <si>
    <t>Standard Error x  = 2.2343734/sqrt12</t>
  </si>
  <si>
    <t>Standard Error y  = 1.9676744/sqrt12</t>
  </si>
  <si>
    <t>b. Coefficient of determination r-squared = 0.296</t>
  </si>
  <si>
    <t>c. There is 29.6% of variation in the selling price explained by the variable in the age of car</t>
  </si>
  <si>
    <t xml:space="preserve">There were 20 cities in the sample </t>
  </si>
  <si>
    <t>S.E = sqrt(MSE) = sqrt(670)</t>
  </si>
  <si>
    <t>R-squared = SSR/SST = 10354/22408 = 0.4621 OR 46.21%</t>
  </si>
  <si>
    <t>r = Sqrt(R-squared) = sqrt(0.4621)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</si>
</sst>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Century Gothic"/>
      <family val="2"/>
    </font>
    <font>
      <sz val="10"/>
      <name val="Century Gothic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b/>
      <sz val="10"/>
      <color indexed="63"/>
      <name val="Century Gothic"/>
      <family val="2"/>
    </font>
    <font>
      <b/>
      <u/>
      <sz val="10"/>
      <name val="Century Gothic"/>
      <family val="2"/>
    </font>
    <font>
      <sz val="10"/>
      <color indexed="63"/>
      <name val="Century Gothic"/>
      <family val="2"/>
    </font>
    <font>
      <sz val="10"/>
      <color theme="1"/>
      <name val="Gill Sans"/>
      <family val="2"/>
    </font>
    <font>
      <sz val="10"/>
      <color rgb="FFFF0000"/>
      <name val="Century Gothic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/>
    <xf numFmtId="0" fontId="8" fillId="0" borderId="0" xfId="0" applyFont="1"/>
    <xf numFmtId="0" fontId="0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indent="1"/>
    </xf>
    <xf numFmtId="0" fontId="9" fillId="0" borderId="0" xfId="0" applyFont="1" applyAlignment="1">
      <alignment horizontal="left" vertical="center" indent="6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Selling</a:t>
            </a:r>
            <a:r>
              <a:rPr lang="en-US" baseline="0"/>
              <a:t> price vs. Age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'Assignment 6'!$B$23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'Assignment 6'!$A$24:$A$35</c:f>
              <c:numCache>
                <c:formatCode>General</c:formatCode>
                <c:ptCount val="12"/>
                <c:pt idx="0">
                  <c:v>9</c:v>
                </c:pt>
                <c:pt idx="1">
                  <c:v>7</c:v>
                </c:pt>
                <c:pt idx="2">
                  <c:v>11</c:v>
                </c:pt>
                <c:pt idx="3">
                  <c:v>12</c:v>
                </c:pt>
                <c:pt idx="4">
                  <c:v>8</c:v>
                </c:pt>
                <c:pt idx="5">
                  <c:v>7</c:v>
                </c:pt>
                <c:pt idx="6">
                  <c:v>8</c:v>
                </c:pt>
                <c:pt idx="7">
                  <c:v>11</c:v>
                </c:pt>
                <c:pt idx="8">
                  <c:v>10</c:v>
                </c:pt>
                <c:pt idx="9">
                  <c:v>12</c:v>
                </c:pt>
                <c:pt idx="10">
                  <c:v>6</c:v>
                </c:pt>
                <c:pt idx="11">
                  <c:v>6</c:v>
                </c:pt>
              </c:numCache>
            </c:numRef>
          </c:xVal>
          <c:yVal>
            <c:numRef>
              <c:f>'Assignment 6'!$B$24:$B$35</c:f>
              <c:numCache>
                <c:formatCode>General</c:formatCode>
                <c:ptCount val="12"/>
                <c:pt idx="0">
                  <c:v>8.1</c:v>
                </c:pt>
                <c:pt idx="1">
                  <c:v>6</c:v>
                </c:pt>
                <c:pt idx="2">
                  <c:v>3.6</c:v>
                </c:pt>
                <c:pt idx="3">
                  <c:v>4</c:v>
                </c:pt>
                <c:pt idx="4">
                  <c:v>5</c:v>
                </c:pt>
                <c:pt idx="5">
                  <c:v>10</c:v>
                </c:pt>
                <c:pt idx="6">
                  <c:v>7.6</c:v>
                </c:pt>
                <c:pt idx="7">
                  <c:v>8</c:v>
                </c:pt>
                <c:pt idx="8">
                  <c:v>8</c:v>
                </c:pt>
                <c:pt idx="9">
                  <c:v>6</c:v>
                </c:pt>
                <c:pt idx="10">
                  <c:v>8.6</c:v>
                </c:pt>
                <c:pt idx="11">
                  <c:v>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806772000"/>
        <c:axId val="-806771456"/>
      </c:scatterChart>
      <c:valAx>
        <c:axId val="-806772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</a:t>
                </a:r>
              </a:p>
            </c:rich>
          </c:tx>
          <c:layout>
            <c:manualLayout>
              <c:xMode val="edge"/>
              <c:yMode val="edge"/>
              <c:x val="0.50291535433070866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06771456"/>
        <c:crosses val="autoZero"/>
        <c:crossBetween val="midCat"/>
      </c:valAx>
      <c:valAx>
        <c:axId val="-80677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Selling</a:t>
                </a:r>
                <a:r>
                  <a:rPr lang="en-US" baseline="0"/>
                  <a:t> price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2222222222222223E-2"/>
              <c:y val="0.384992344706911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06772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6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chart" Target="../charts/chart1.xml"/><Relationship Id="rId5" Type="http://schemas.openxmlformats.org/officeDocument/2006/relationships/image" Target="../media/image5.jpe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5</xdr:col>
      <xdr:colOff>247650</xdr:colOff>
      <xdr:row>15</xdr:row>
      <xdr:rowOff>38100</xdr:rowOff>
    </xdr:to>
    <xdr:pic>
      <xdr:nvPicPr>
        <xdr:cNvPr id="2" name="id_0070710953_001_026165c" descr="http://textflow.mcgraw-hill.com/figures/0070710953/table37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19275"/>
          <a:ext cx="481965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8</xdr:col>
      <xdr:colOff>219075</xdr:colOff>
      <xdr:row>65</xdr:row>
      <xdr:rowOff>38100</xdr:rowOff>
    </xdr:to>
    <xdr:pic>
      <xdr:nvPicPr>
        <xdr:cNvPr id="3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181725"/>
          <a:ext cx="6696075" cy="552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5</xdr:col>
      <xdr:colOff>324761</xdr:colOff>
      <xdr:row>72</xdr:row>
      <xdr:rowOff>114631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6867525"/>
          <a:ext cx="4896761" cy="114333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113</xdr:row>
      <xdr:rowOff>66675</xdr:rowOff>
    </xdr:from>
    <xdr:to>
      <xdr:col>8</xdr:col>
      <xdr:colOff>695325</xdr:colOff>
      <xdr:row>116</xdr:row>
      <xdr:rowOff>142875</xdr:rowOff>
    </xdr:to>
    <xdr:pic>
      <xdr:nvPicPr>
        <xdr:cNvPr id="5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" y="9334500"/>
          <a:ext cx="7162800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117</xdr:row>
      <xdr:rowOff>133349</xdr:rowOff>
    </xdr:from>
    <xdr:to>
      <xdr:col>5</xdr:col>
      <xdr:colOff>247650</xdr:colOff>
      <xdr:row>127</xdr:row>
      <xdr:rowOff>156718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20716874"/>
          <a:ext cx="4819650" cy="1737869"/>
        </a:xfrm>
        <a:prstGeom prst="rect">
          <a:avLst/>
        </a:prstGeom>
      </xdr:spPr>
    </xdr:pic>
    <xdr:clientData/>
  </xdr:twoCellAnchor>
  <xdr:twoCellAnchor>
    <xdr:from>
      <xdr:col>5</xdr:col>
      <xdr:colOff>323850</xdr:colOff>
      <xdr:row>22</xdr:row>
      <xdr:rowOff>161925</xdr:rowOff>
    </xdr:from>
    <xdr:to>
      <xdr:col>12</xdr:col>
      <xdr:colOff>114300</xdr:colOff>
      <xdr:row>38</xdr:row>
      <xdr:rowOff>161925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352425</xdr:colOff>
      <xdr:row>92</xdr:row>
      <xdr:rowOff>38100</xdr:rowOff>
    </xdr:from>
    <xdr:to>
      <xdr:col>5</xdr:col>
      <xdr:colOff>532806</xdr:colOff>
      <xdr:row>105</xdr:row>
      <xdr:rowOff>28575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2425" y="16335375"/>
          <a:ext cx="4752381" cy="2219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132"/>
  <sheetViews>
    <sheetView tabSelected="1" topLeftCell="B43" zoomScaleNormal="100" workbookViewId="0">
      <selection activeCell="E135" sqref="E134:E135"/>
    </sheetView>
  </sheetViews>
  <sheetFormatPr defaultRowHeight="13.5"/>
  <cols>
    <col min="1" max="1" width="13.85546875" customWidth="1"/>
    <col min="2" max="2" width="17.42578125" customWidth="1"/>
    <col min="3" max="3" width="13.7109375" customWidth="1"/>
    <col min="4" max="4" width="10.28515625" customWidth="1"/>
    <col min="5" max="5" width="13.28515625" customWidth="1"/>
    <col min="8" max="8" width="10.28515625" customWidth="1"/>
    <col min="9" max="9" width="15.7109375" customWidth="1"/>
  </cols>
  <sheetData>
    <row r="1" spans="1:11" ht="15.75">
      <c r="A1" s="1" t="s">
        <v>0</v>
      </c>
    </row>
    <row r="2" spans="1:11">
      <c r="A2" s="2" t="s">
        <v>1</v>
      </c>
    </row>
    <row r="3" spans="1:11">
      <c r="C3" s="9"/>
    </row>
    <row r="4" spans="1:11">
      <c r="A4" s="3"/>
    </row>
    <row r="6" spans="1:11">
      <c r="A6" s="4" t="s">
        <v>15</v>
      </c>
    </row>
    <row r="8" spans="1:11" ht="32.25" customHeight="1">
      <c r="A8" s="11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14.2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4.25" customHeight="1"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4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6" spans="1:11">
      <c r="A16" s="6"/>
    </row>
    <row r="17" spans="1:10" ht="30.75" customHeight="1">
      <c r="A17" s="13" t="s">
        <v>24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>
      <c r="A18" s="7" t="s">
        <v>3</v>
      </c>
    </row>
    <row r="19" spans="1:10">
      <c r="A19" s="7" t="s">
        <v>4</v>
      </c>
      <c r="D19" s="2" t="s">
        <v>25</v>
      </c>
    </row>
    <row r="20" spans="1:10">
      <c r="A20" s="7" t="s">
        <v>5</v>
      </c>
      <c r="E20" s="2" t="s">
        <v>26</v>
      </c>
    </row>
    <row r="21" spans="1:10">
      <c r="A21" s="7" t="s">
        <v>6</v>
      </c>
      <c r="D21" s="2" t="s">
        <v>27</v>
      </c>
    </row>
    <row r="22" spans="1:10">
      <c r="A22" s="7"/>
    </row>
    <row r="23" spans="1:10">
      <c r="A23" s="14" t="s">
        <v>19</v>
      </c>
      <c r="B23" t="s">
        <v>20</v>
      </c>
      <c r="C23" t="s">
        <v>21</v>
      </c>
      <c r="D23" t="s">
        <v>22</v>
      </c>
      <c r="E23" t="s">
        <v>23</v>
      </c>
    </row>
    <row r="24" spans="1:10">
      <c r="A24" s="7">
        <v>9</v>
      </c>
      <c r="B24">
        <v>8.1</v>
      </c>
      <c r="C24">
        <f>A24^2</f>
        <v>81</v>
      </c>
      <c r="D24">
        <f>B24^2</f>
        <v>65.61</v>
      </c>
      <c r="E24">
        <f>A24*B24</f>
        <v>72.899999999999991</v>
      </c>
    </row>
    <row r="25" spans="1:10">
      <c r="A25" s="7">
        <v>7</v>
      </c>
      <c r="B25">
        <v>6</v>
      </c>
      <c r="C25">
        <f t="shared" ref="C25:C35" si="0">A25^2</f>
        <v>49</v>
      </c>
      <c r="D25">
        <f t="shared" ref="D25:D35" si="1">B25^2</f>
        <v>36</v>
      </c>
      <c r="E25">
        <f t="shared" ref="E25:E35" si="2">A25*B25</f>
        <v>42</v>
      </c>
    </row>
    <row r="26" spans="1:10">
      <c r="A26" s="7">
        <v>11</v>
      </c>
      <c r="B26">
        <v>3.6</v>
      </c>
      <c r="C26">
        <f t="shared" si="0"/>
        <v>121</v>
      </c>
      <c r="D26">
        <f t="shared" si="1"/>
        <v>12.96</v>
      </c>
      <c r="E26">
        <f t="shared" si="2"/>
        <v>39.6</v>
      </c>
    </row>
    <row r="27" spans="1:10">
      <c r="A27" s="7">
        <v>12</v>
      </c>
      <c r="B27">
        <v>4</v>
      </c>
      <c r="C27">
        <f t="shared" si="0"/>
        <v>144</v>
      </c>
      <c r="D27">
        <f t="shared" si="1"/>
        <v>16</v>
      </c>
      <c r="E27">
        <f t="shared" si="2"/>
        <v>48</v>
      </c>
    </row>
    <row r="28" spans="1:10">
      <c r="A28" s="7">
        <v>8</v>
      </c>
      <c r="B28">
        <v>5</v>
      </c>
      <c r="C28">
        <f t="shared" si="0"/>
        <v>64</v>
      </c>
      <c r="D28">
        <f t="shared" si="1"/>
        <v>25</v>
      </c>
      <c r="E28">
        <f t="shared" si="2"/>
        <v>40</v>
      </c>
    </row>
    <row r="29" spans="1:10">
      <c r="A29" s="7">
        <v>7</v>
      </c>
      <c r="B29">
        <v>10</v>
      </c>
      <c r="C29">
        <f t="shared" si="0"/>
        <v>49</v>
      </c>
      <c r="D29">
        <f t="shared" si="1"/>
        <v>100</v>
      </c>
      <c r="E29">
        <f t="shared" si="2"/>
        <v>70</v>
      </c>
    </row>
    <row r="30" spans="1:10">
      <c r="A30" s="7">
        <v>8</v>
      </c>
      <c r="B30">
        <v>7.6</v>
      </c>
      <c r="C30">
        <f t="shared" si="0"/>
        <v>64</v>
      </c>
      <c r="D30">
        <f t="shared" si="1"/>
        <v>57.76</v>
      </c>
      <c r="E30">
        <f t="shared" si="2"/>
        <v>60.8</v>
      </c>
    </row>
    <row r="31" spans="1:10">
      <c r="A31" s="7">
        <v>11</v>
      </c>
      <c r="B31">
        <v>8</v>
      </c>
      <c r="C31">
        <f t="shared" si="0"/>
        <v>121</v>
      </c>
      <c r="D31">
        <f t="shared" si="1"/>
        <v>64</v>
      </c>
      <c r="E31">
        <f t="shared" si="2"/>
        <v>88</v>
      </c>
    </row>
    <row r="32" spans="1:10">
      <c r="A32" s="7">
        <v>10</v>
      </c>
      <c r="B32">
        <v>8</v>
      </c>
      <c r="C32">
        <f t="shared" si="0"/>
        <v>100</v>
      </c>
      <c r="D32">
        <f t="shared" si="1"/>
        <v>64</v>
      </c>
      <c r="E32">
        <f t="shared" si="2"/>
        <v>80</v>
      </c>
    </row>
    <row r="33" spans="1:6">
      <c r="A33" s="7">
        <v>12</v>
      </c>
      <c r="B33">
        <v>6</v>
      </c>
      <c r="C33">
        <f t="shared" si="0"/>
        <v>144</v>
      </c>
      <c r="D33">
        <f t="shared" si="1"/>
        <v>36</v>
      </c>
      <c r="E33">
        <f t="shared" si="2"/>
        <v>72</v>
      </c>
    </row>
    <row r="34" spans="1:6">
      <c r="A34" s="7">
        <v>6</v>
      </c>
      <c r="B34">
        <v>8.6</v>
      </c>
      <c r="C34">
        <f t="shared" si="0"/>
        <v>36</v>
      </c>
      <c r="D34">
        <f t="shared" si="1"/>
        <v>73.959999999999994</v>
      </c>
      <c r="E34">
        <f t="shared" si="2"/>
        <v>51.599999999999994</v>
      </c>
    </row>
    <row r="35" spans="1:6">
      <c r="A35" s="7">
        <v>6</v>
      </c>
      <c r="B35">
        <v>8</v>
      </c>
      <c r="C35">
        <f t="shared" si="0"/>
        <v>36</v>
      </c>
      <c r="D35">
        <f t="shared" si="1"/>
        <v>64</v>
      </c>
      <c r="E35">
        <f t="shared" si="2"/>
        <v>48</v>
      </c>
    </row>
    <row r="36" spans="1:6">
      <c r="A36">
        <f>SUM(A24:A35)</f>
        <v>107</v>
      </c>
      <c r="B36">
        <f>SUM(B24:B35)</f>
        <v>82.9</v>
      </c>
      <c r="C36">
        <f>SUM(C24:C35)</f>
        <v>1009</v>
      </c>
      <c r="D36">
        <f>SUM(D24:D35)</f>
        <v>615.29</v>
      </c>
      <c r="E36">
        <f>SUM(E24:E35)</f>
        <v>712.9</v>
      </c>
    </row>
    <row r="37" spans="1:6">
      <c r="A37" s="3"/>
    </row>
    <row r="38" spans="1:6">
      <c r="A38" s="8"/>
    </row>
    <row r="39" spans="1:6">
      <c r="A39" s="4" t="s">
        <v>17</v>
      </c>
    </row>
    <row r="41" spans="1:6">
      <c r="A41" s="10" t="s">
        <v>14</v>
      </c>
    </row>
    <row r="42" spans="1:6">
      <c r="A42" s="14" t="s">
        <v>19</v>
      </c>
      <c r="B42" t="s">
        <v>20</v>
      </c>
      <c r="C42" t="s">
        <v>30</v>
      </c>
      <c r="D42" t="s">
        <v>31</v>
      </c>
      <c r="E42" t="s">
        <v>32</v>
      </c>
      <c r="F42" t="s">
        <v>33</v>
      </c>
    </row>
    <row r="43" spans="1:6">
      <c r="A43" s="7">
        <v>9</v>
      </c>
      <c r="B43">
        <v>8.1</v>
      </c>
      <c r="C43">
        <f>A43-C57</f>
        <v>8.3330000000000126E-2</v>
      </c>
      <c r="D43">
        <f>B43-C58</f>
        <v>1.1917</v>
      </c>
      <c r="E43">
        <f>C43^2</f>
        <v>6.9438889000000212E-3</v>
      </c>
      <c r="F43">
        <f>D43^2</f>
        <v>1.4201488899999999</v>
      </c>
    </row>
    <row r="44" spans="1:6">
      <c r="A44" s="7">
        <v>7</v>
      </c>
      <c r="B44">
        <v>6</v>
      </c>
      <c r="C44">
        <f>A44-C57</f>
        <v>-1.9166699999999999</v>
      </c>
      <c r="D44">
        <f>B44-C58</f>
        <v>-0.90829999999999966</v>
      </c>
      <c r="E44">
        <f t="shared" ref="E44:E53" si="3">C44^2</f>
        <v>3.6736238888999995</v>
      </c>
      <c r="F44">
        <f t="shared" ref="F44:F54" si="4">D44^2</f>
        <v>0.82500888999999944</v>
      </c>
    </row>
    <row r="45" spans="1:6">
      <c r="A45" s="7">
        <v>11</v>
      </c>
      <c r="B45">
        <v>3.6</v>
      </c>
      <c r="C45">
        <f>A45-C57</f>
        <v>2.0833300000000001</v>
      </c>
      <c r="D45">
        <f>B45-C58</f>
        <v>-3.3082999999999996</v>
      </c>
      <c r="E45">
        <f t="shared" si="3"/>
        <v>4.3402638889000009</v>
      </c>
      <c r="F45">
        <f t="shared" si="4"/>
        <v>10.944848889999998</v>
      </c>
    </row>
    <row r="46" spans="1:6">
      <c r="A46" s="7">
        <v>12</v>
      </c>
      <c r="B46">
        <v>4</v>
      </c>
      <c r="C46">
        <f>A46-C57</f>
        <v>3.0833300000000001</v>
      </c>
      <c r="D46">
        <f>B46-C58</f>
        <v>-2.9082999999999997</v>
      </c>
      <c r="E46">
        <f t="shared" si="3"/>
        <v>9.5069238889000012</v>
      </c>
      <c r="F46">
        <f t="shared" si="4"/>
        <v>8.4582088899999981</v>
      </c>
    </row>
    <row r="47" spans="1:6">
      <c r="A47" s="7">
        <v>8</v>
      </c>
      <c r="B47">
        <v>5</v>
      </c>
      <c r="C47">
        <f>A47-C57</f>
        <v>-0.91666999999999987</v>
      </c>
      <c r="D47">
        <f>B47-C58</f>
        <v>-1.9082999999999997</v>
      </c>
      <c r="E47">
        <f t="shared" si="3"/>
        <v>0.84028388889999972</v>
      </c>
      <c r="F47">
        <f t="shared" si="4"/>
        <v>3.6416088899999988</v>
      </c>
    </row>
    <row r="48" spans="1:6">
      <c r="A48" s="7">
        <v>7</v>
      </c>
      <c r="B48">
        <v>10</v>
      </c>
      <c r="C48">
        <f>A48-C57</f>
        <v>-1.9166699999999999</v>
      </c>
      <c r="D48">
        <f>B48-C58</f>
        <v>3.0917000000000003</v>
      </c>
      <c r="E48">
        <f t="shared" si="3"/>
        <v>3.6736238888999995</v>
      </c>
      <c r="F48">
        <f t="shared" si="4"/>
        <v>9.5586088900000021</v>
      </c>
    </row>
    <row r="49" spans="1:8">
      <c r="A49" s="7">
        <v>8</v>
      </c>
      <c r="B49">
        <v>7.6</v>
      </c>
      <c r="C49">
        <f>A49-C57</f>
        <v>-0.91666999999999987</v>
      </c>
      <c r="D49">
        <f>B49-C58</f>
        <v>0.69169999999999998</v>
      </c>
      <c r="E49">
        <f t="shared" si="3"/>
        <v>0.84028388889999972</v>
      </c>
      <c r="F49">
        <f t="shared" si="4"/>
        <v>0.47844888999999996</v>
      </c>
    </row>
    <row r="50" spans="1:8">
      <c r="A50" s="7">
        <v>11</v>
      </c>
      <c r="B50">
        <v>8</v>
      </c>
      <c r="C50">
        <f>A50-C57</f>
        <v>2.0833300000000001</v>
      </c>
      <c r="D50">
        <f>B50-C58</f>
        <v>1.0917000000000003</v>
      </c>
      <c r="E50">
        <f t="shared" si="3"/>
        <v>4.3402638889000009</v>
      </c>
      <c r="F50">
        <f t="shared" si="4"/>
        <v>1.1918088900000008</v>
      </c>
    </row>
    <row r="51" spans="1:8">
      <c r="A51" s="7">
        <v>10</v>
      </c>
      <c r="B51">
        <v>8</v>
      </c>
      <c r="C51">
        <f>A51-C57</f>
        <v>1.0833300000000001</v>
      </c>
      <c r="D51">
        <f>B51-C58</f>
        <v>1.0917000000000003</v>
      </c>
      <c r="E51">
        <f t="shared" si="3"/>
        <v>1.1736038889000002</v>
      </c>
      <c r="F51">
        <f t="shared" si="4"/>
        <v>1.1918088900000008</v>
      </c>
    </row>
    <row r="52" spans="1:8">
      <c r="A52" s="7">
        <v>12</v>
      </c>
      <c r="B52">
        <v>6</v>
      </c>
      <c r="C52">
        <f>A52-C57</f>
        <v>3.0833300000000001</v>
      </c>
      <c r="D52">
        <f>B52-C58</f>
        <v>-0.90829999999999966</v>
      </c>
      <c r="E52">
        <f t="shared" si="3"/>
        <v>9.5069238889000012</v>
      </c>
      <c r="F52">
        <f t="shared" si="4"/>
        <v>0.82500888999999944</v>
      </c>
    </row>
    <row r="53" spans="1:8">
      <c r="A53" s="7">
        <v>6</v>
      </c>
      <c r="B53">
        <v>8.6</v>
      </c>
      <c r="C53">
        <f>A53-C57</f>
        <v>-2.9166699999999999</v>
      </c>
      <c r="D53">
        <f>B53-C58</f>
        <v>1.6917</v>
      </c>
      <c r="E53">
        <f t="shared" si="3"/>
        <v>8.5069638888999997</v>
      </c>
      <c r="F53">
        <f t="shared" si="4"/>
        <v>2.8618488900000001</v>
      </c>
    </row>
    <row r="54" spans="1:8">
      <c r="A54" s="7">
        <v>6</v>
      </c>
      <c r="B54">
        <v>8</v>
      </c>
      <c r="C54">
        <f>A54-C57</f>
        <v>-2.9166699999999999</v>
      </c>
      <c r="D54">
        <f>B54-C58</f>
        <v>1.0917000000000003</v>
      </c>
      <c r="E54">
        <f>C54^2</f>
        <v>8.5069638888999997</v>
      </c>
      <c r="F54">
        <f t="shared" si="4"/>
        <v>1.1918088900000008</v>
      </c>
    </row>
    <row r="55" spans="1:8">
      <c r="A55">
        <f>SUM(A43:A54)</f>
        <v>107</v>
      </c>
      <c r="B55">
        <f>SUM(B43:B54)</f>
        <v>82.9</v>
      </c>
      <c r="E55">
        <f>SUM(E43:E54)</f>
        <v>54.916666666800012</v>
      </c>
      <c r="F55">
        <f>SUM(F43:F54)</f>
        <v>42.589166680000005</v>
      </c>
    </row>
    <row r="57" spans="1:8">
      <c r="A57" t="s">
        <v>29</v>
      </c>
      <c r="C57">
        <v>8.9166699999999999</v>
      </c>
      <c r="D57" t="s">
        <v>34</v>
      </c>
      <c r="H57">
        <f>SQRT(54.91667/11)</f>
        <v>2.2343734122689849</v>
      </c>
    </row>
    <row r="58" spans="1:8">
      <c r="A58" t="s">
        <v>28</v>
      </c>
      <c r="C58">
        <v>6.9082999999999997</v>
      </c>
      <c r="D58" t="s">
        <v>35</v>
      </c>
      <c r="H58">
        <f>SQRT(42.58917/11)</f>
        <v>1.9676744464653515</v>
      </c>
    </row>
    <row r="59" spans="1:8">
      <c r="A59" t="s">
        <v>36</v>
      </c>
      <c r="C59">
        <f>2.2343734/SQRT(12)</f>
        <v>0.64500804198006967</v>
      </c>
    </row>
    <row r="60" spans="1:8">
      <c r="A60" t="s">
        <v>37</v>
      </c>
      <c r="C60">
        <f>1.9676744/SQRT(12)</f>
        <v>0.56801867225876768</v>
      </c>
    </row>
    <row r="61" spans="1:8">
      <c r="A61" s="4" t="s">
        <v>16</v>
      </c>
    </row>
    <row r="74" spans="1:6">
      <c r="A74" s="7" t="s">
        <v>7</v>
      </c>
    </row>
    <row r="75" spans="1:6">
      <c r="A75" s="7" t="s">
        <v>8</v>
      </c>
    </row>
    <row r="76" spans="1:6">
      <c r="A76" s="7" t="s">
        <v>9</v>
      </c>
    </row>
    <row r="77" spans="1:6">
      <c r="A77" s="7"/>
    </row>
    <row r="78" spans="1:6">
      <c r="A78" s="14" t="s">
        <v>19</v>
      </c>
      <c r="B78" t="s">
        <v>20</v>
      </c>
      <c r="C78" t="s">
        <v>30</v>
      </c>
      <c r="D78" t="s">
        <v>31</v>
      </c>
      <c r="E78" t="s">
        <v>32</v>
      </c>
      <c r="F78" t="s">
        <v>33</v>
      </c>
    </row>
    <row r="79" spans="1:6">
      <c r="A79" s="7">
        <v>9</v>
      </c>
      <c r="B79">
        <v>8.1</v>
      </c>
      <c r="C79">
        <f>A79-C104</f>
        <v>9</v>
      </c>
      <c r="D79">
        <f>B79-C105</f>
        <v>8.1</v>
      </c>
      <c r="E79">
        <f>C79^2</f>
        <v>81</v>
      </c>
      <c r="F79">
        <f>D79^2</f>
        <v>65.61</v>
      </c>
    </row>
    <row r="80" spans="1:6">
      <c r="A80" s="7">
        <v>7</v>
      </c>
      <c r="B80">
        <v>6</v>
      </c>
      <c r="C80">
        <f>A80-C104</f>
        <v>7</v>
      </c>
      <c r="D80">
        <f>B80-C105</f>
        <v>6</v>
      </c>
      <c r="E80">
        <f t="shared" ref="E80:E89" si="5">C80^2</f>
        <v>49</v>
      </c>
      <c r="F80">
        <f t="shared" ref="F80:F90" si="6">D80^2</f>
        <v>36</v>
      </c>
    </row>
    <row r="81" spans="1:6">
      <c r="A81" s="7">
        <v>11</v>
      </c>
      <c r="B81">
        <v>3.6</v>
      </c>
      <c r="C81">
        <f>A81-C104</f>
        <v>11</v>
      </c>
      <c r="D81">
        <f>B81-C105</f>
        <v>3.6</v>
      </c>
      <c r="E81">
        <f t="shared" si="5"/>
        <v>121</v>
      </c>
      <c r="F81">
        <f t="shared" si="6"/>
        <v>12.96</v>
      </c>
    </row>
    <row r="82" spans="1:6">
      <c r="A82" s="7">
        <v>12</v>
      </c>
      <c r="B82">
        <v>4</v>
      </c>
      <c r="C82">
        <f>A82-C104</f>
        <v>12</v>
      </c>
      <c r="D82">
        <f>B82-C105</f>
        <v>4</v>
      </c>
      <c r="E82">
        <f t="shared" si="5"/>
        <v>144</v>
      </c>
      <c r="F82">
        <f t="shared" si="6"/>
        <v>16</v>
      </c>
    </row>
    <row r="83" spans="1:6">
      <c r="A83" s="7">
        <v>8</v>
      </c>
      <c r="B83">
        <v>5</v>
      </c>
      <c r="C83">
        <f>A83-C104</f>
        <v>8</v>
      </c>
      <c r="D83">
        <f>B83-C105</f>
        <v>5</v>
      </c>
      <c r="E83">
        <f t="shared" si="5"/>
        <v>64</v>
      </c>
      <c r="F83">
        <f t="shared" si="6"/>
        <v>25</v>
      </c>
    </row>
    <row r="84" spans="1:6">
      <c r="A84" s="7">
        <v>7</v>
      </c>
      <c r="B84">
        <v>10</v>
      </c>
      <c r="C84">
        <f>A84-C104</f>
        <v>7</v>
      </c>
      <c r="D84">
        <f>B84-C105</f>
        <v>10</v>
      </c>
      <c r="E84">
        <f t="shared" si="5"/>
        <v>49</v>
      </c>
      <c r="F84">
        <f t="shared" si="6"/>
        <v>100</v>
      </c>
    </row>
    <row r="85" spans="1:6">
      <c r="A85" s="7">
        <v>8</v>
      </c>
      <c r="B85">
        <v>7.6</v>
      </c>
      <c r="C85">
        <f>A85-C104</f>
        <v>8</v>
      </c>
      <c r="D85">
        <f>B85-C105</f>
        <v>7.6</v>
      </c>
      <c r="E85">
        <f t="shared" si="5"/>
        <v>64</v>
      </c>
      <c r="F85">
        <f t="shared" si="6"/>
        <v>57.76</v>
      </c>
    </row>
    <row r="86" spans="1:6">
      <c r="A86" s="7">
        <v>11</v>
      </c>
      <c r="B86">
        <v>8</v>
      </c>
      <c r="C86">
        <f>A86-C104</f>
        <v>11</v>
      </c>
      <c r="D86">
        <f>B86-C105</f>
        <v>8</v>
      </c>
      <c r="E86">
        <f t="shared" si="5"/>
        <v>121</v>
      </c>
      <c r="F86">
        <f t="shared" si="6"/>
        <v>64</v>
      </c>
    </row>
    <row r="87" spans="1:6">
      <c r="A87" s="7">
        <v>10</v>
      </c>
      <c r="B87">
        <v>8</v>
      </c>
      <c r="C87">
        <f>A87-C104</f>
        <v>10</v>
      </c>
      <c r="D87">
        <f>B87-C105</f>
        <v>8</v>
      </c>
      <c r="E87">
        <f t="shared" si="5"/>
        <v>100</v>
      </c>
      <c r="F87">
        <f t="shared" si="6"/>
        <v>64</v>
      </c>
    </row>
    <row r="88" spans="1:6">
      <c r="A88" s="7">
        <v>12</v>
      </c>
      <c r="B88">
        <v>6</v>
      </c>
      <c r="C88">
        <f>A88-C104</f>
        <v>12</v>
      </c>
      <c r="D88">
        <f>B88-C105</f>
        <v>6</v>
      </c>
      <c r="E88">
        <f t="shared" si="5"/>
        <v>144</v>
      </c>
      <c r="F88">
        <f t="shared" si="6"/>
        <v>36</v>
      </c>
    </row>
    <row r="89" spans="1:6">
      <c r="A89" s="7">
        <v>6</v>
      </c>
      <c r="B89">
        <v>8.6</v>
      </c>
      <c r="C89">
        <f>A89-C104</f>
        <v>6</v>
      </c>
      <c r="D89">
        <f>B89-C105</f>
        <v>8.6</v>
      </c>
      <c r="E89">
        <f t="shared" si="5"/>
        <v>36</v>
      </c>
      <c r="F89">
        <f t="shared" si="6"/>
        <v>73.959999999999994</v>
      </c>
    </row>
    <row r="90" spans="1:6">
      <c r="A90" s="7">
        <v>6</v>
      </c>
      <c r="B90">
        <v>8</v>
      </c>
      <c r="C90">
        <f>A90-C104</f>
        <v>6</v>
      </c>
      <c r="D90">
        <f>B90-C105</f>
        <v>8</v>
      </c>
      <c r="E90">
        <f>C90^2</f>
        <v>36</v>
      </c>
      <c r="F90">
        <f t="shared" si="6"/>
        <v>64</v>
      </c>
    </row>
    <row r="91" spans="1:6">
      <c r="A91">
        <f>SUM(A79:A90)</f>
        <v>107</v>
      </c>
      <c r="B91">
        <f>SUM(B79:B90)</f>
        <v>82.9</v>
      </c>
      <c r="E91">
        <f>SUM(E79:E90)</f>
        <v>1009</v>
      </c>
      <c r="F91">
        <f>SUM(F79:F90)</f>
        <v>615.29</v>
      </c>
    </row>
    <row r="92" spans="1:6">
      <c r="A92" s="7"/>
    </row>
    <row r="93" spans="1:6">
      <c r="A93" s="7"/>
    </row>
    <row r="94" spans="1:6">
      <c r="A94" s="7"/>
    </row>
    <row r="95" spans="1:6">
      <c r="A95" s="7"/>
    </row>
    <row r="96" spans="1:6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6" spans="1:1">
      <c r="A106" s="3"/>
    </row>
    <row r="107" spans="1:1">
      <c r="A107" s="3"/>
    </row>
    <row r="108" spans="1:1">
      <c r="A108" s="3" t="s">
        <v>38</v>
      </c>
    </row>
    <row r="109" spans="1:1">
      <c r="A109" s="3" t="s">
        <v>39</v>
      </c>
    </row>
    <row r="110" spans="1:1">
      <c r="A110" s="3"/>
    </row>
    <row r="111" spans="1:1">
      <c r="A111" s="3"/>
    </row>
    <row r="113" spans="1:1">
      <c r="A113" s="4" t="s">
        <v>18</v>
      </c>
    </row>
    <row r="129" spans="1:7" ht="15.75">
      <c r="A129" s="7" t="s">
        <v>10</v>
      </c>
      <c r="D129" s="15" t="s">
        <v>40</v>
      </c>
      <c r="E129" s="2"/>
    </row>
    <row r="130" spans="1:7">
      <c r="A130" s="7" t="s">
        <v>11</v>
      </c>
      <c r="D130" s="2" t="s">
        <v>41</v>
      </c>
      <c r="E130" s="2"/>
      <c r="F130" s="2">
        <f>SQRT(670)</f>
        <v>25.88435821108957</v>
      </c>
    </row>
    <row r="131" spans="1:7">
      <c r="A131" s="7" t="s">
        <v>12</v>
      </c>
      <c r="D131" s="2" t="s">
        <v>42</v>
      </c>
    </row>
    <row r="132" spans="1:7">
      <c r="A132" s="7" t="s">
        <v>13</v>
      </c>
      <c r="D132" s="2" t="s">
        <v>43</v>
      </c>
      <c r="E132" s="2"/>
      <c r="F132" s="2"/>
      <c r="G132" s="2">
        <f>SQRT(0.4621)</f>
        <v>0.67977937597429361</v>
      </c>
    </row>
  </sheetData>
  <mergeCells count="2">
    <mergeCell ref="A8:K8"/>
    <mergeCell ref="A17:J17"/>
  </mergeCells>
  <pageMargins left="0.75" right="0.75" top="1" bottom="1" header="0.5" footer="0.5"/>
  <pageSetup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 6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MORRIS</cp:lastModifiedBy>
  <dcterms:created xsi:type="dcterms:W3CDTF">2013-11-19T23:31:49Z</dcterms:created>
  <dcterms:modified xsi:type="dcterms:W3CDTF">2020-01-22T19:03:58Z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stajkovic-Assignment_6.xlsx</vt:lpwstr>
  </property>
</Properties>
</file>